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 Lovato\Downloads\"/>
    </mc:Choice>
  </mc:AlternateContent>
  <xr:revisionPtr revIDLastSave="0" documentId="8_{C81D30B4-04E6-403B-9538-F6E64C25921A}" xr6:coauthVersionLast="47" xr6:coauthVersionMax="47" xr10:uidLastSave="{00000000-0000-0000-0000-000000000000}"/>
  <bookViews>
    <workbookView xWindow="31140" yWindow="810" windowWidth="22290" windowHeight="15435" xr2:uid="{49F6359B-1FFE-4E54-8167-900B47666C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F13" i="1" s="1"/>
  <c r="D12" i="1"/>
  <c r="C12" i="1"/>
  <c r="F12" i="1" s="1"/>
  <c r="F11" i="1"/>
  <c r="E11" i="1"/>
  <c r="D11" i="1"/>
  <c r="D10" i="1"/>
  <c r="C10" i="1"/>
  <c r="F10" i="1" s="1"/>
  <c r="F8" i="1"/>
  <c r="E8" i="1"/>
  <c r="D8" i="1"/>
  <c r="F7" i="1"/>
  <c r="E7" i="1"/>
  <c r="D7" i="1"/>
  <c r="F6" i="1"/>
  <c r="E6" i="1"/>
  <c r="D6" i="1"/>
  <c r="F5" i="1"/>
  <c r="E5" i="1"/>
  <c r="D5" i="1"/>
  <c r="E12" i="1" l="1"/>
  <c r="E10" i="1"/>
  <c r="E13" i="1"/>
</calcChain>
</file>

<file path=xl/sharedStrings.xml><?xml version="1.0" encoding="utf-8"?>
<sst xmlns="http://schemas.openxmlformats.org/spreadsheetml/2006/main" count="18" uniqueCount="18">
  <si>
    <t xml:space="preserve">Subscription Rates for 2023 </t>
  </si>
  <si>
    <t>*All Afilliates Receive a 5% Discount</t>
  </si>
  <si>
    <t>SERVICE</t>
  </si>
  <si>
    <t>Base Rate</t>
  </si>
  <si>
    <t>Rate with Tax</t>
  </si>
  <si>
    <t>Affiliate Base Rate</t>
  </si>
  <si>
    <t>Affiliate with Tax</t>
  </si>
  <si>
    <t>Premium Semi-Annual</t>
  </si>
  <si>
    <t>Premium Quarterly</t>
  </si>
  <si>
    <t>Premium Monthly</t>
  </si>
  <si>
    <t>Basic Annual</t>
  </si>
  <si>
    <t>Basic Semi-Annual</t>
  </si>
  <si>
    <t>Basic Quarterly</t>
  </si>
  <si>
    <t>Basic Monthly</t>
  </si>
  <si>
    <t>Member Rates</t>
  </si>
  <si>
    <t>ASA, AGC. ABC. AIA, ACNM,  NMUCA, WICNM</t>
  </si>
  <si>
    <t>Colorado Premium Annual</t>
  </si>
  <si>
    <t>Premium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</si>
</sst>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4">
    <xf numFmtId="0" fontId="0" fillId="0" borderId="0" xfId="0"/>
    <xf numFmtId="0" fontId="4" fillId="0" borderId="1" xfId="0" applyFont="1" applyBorder="1"/>
    <xf numFmtId="164" fontId="0" fillId="0" borderId="2" xfId="0" applyNumberFormat="1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0" fontId="3" fillId="2" borderId="10" xfId="1" applyFont="1" applyBorder="1"/>
    <xf numFmtId="164" fontId="3" fillId="2" borderId="11" xfId="1" applyNumberFormat="1" applyFont="1" applyBorder="1"/>
    <xf numFmtId="164" fontId="3" fillId="2" borderId="3" xfId="1" applyNumberFormat="1" applyFont="1" applyBorder="1" applyAlignment="1">
      <alignment horizontal="right"/>
    </xf>
    <xf numFmtId="164" fontId="3" fillId="2" borderId="11" xfId="1" applyNumberFormat="1" applyFont="1" applyBorder="1" applyAlignment="1">
      <alignment horizontal="right"/>
    </xf>
    <xf numFmtId="0" fontId="0" fillId="0" borderId="7" xfId="0" applyBorder="1"/>
    <xf numFmtId="164" fontId="0" fillId="0" borderId="11" xfId="0" applyNumberFormat="1" applyBorder="1"/>
    <xf numFmtId="164" fontId="0" fillId="0" borderId="11" xfId="0" applyNumberFormat="1" applyBorder="1" applyAlignment="1">
      <alignment horizontal="right"/>
    </xf>
    <xf numFmtId="164" fontId="0" fillId="0" borderId="0" xfId="0" applyNumberFormat="1"/>
    <xf numFmtId="0" fontId="0" fillId="0" borderId="12" xfId="0" applyBorder="1"/>
    <xf numFmtId="0" fontId="0" fillId="0" borderId="1" xfId="0" applyBorder="1"/>
    <xf numFmtId="164" fontId="0" fillId="0" borderId="6" xfId="0" applyNumberFormat="1" applyBorder="1" applyAlignment="1">
      <alignment horizontal="right"/>
    </xf>
    <xf numFmtId="0" fontId="0" fillId="3" borderId="0" xfId="0" applyFill="1"/>
    <xf numFmtId="0" fontId="0" fillId="3" borderId="10" xfId="0" applyFill="1" applyBorder="1"/>
    <xf numFmtId="164" fontId="0" fillId="3" borderId="11" xfId="0" applyNumberFormat="1" applyFill="1" applyBorder="1"/>
    <xf numFmtId="164" fontId="0" fillId="3" borderId="8" xfId="0" applyNumberFormat="1" applyFill="1" applyBorder="1" applyAlignment="1">
      <alignment horizontal="right"/>
    </xf>
    <xf numFmtId="164" fontId="0" fillId="3" borderId="9" xfId="0" applyNumberFormat="1" applyFill="1" applyBorder="1"/>
    <xf numFmtId="164" fontId="0" fillId="0" borderId="13" xfId="0" applyNumberFormat="1" applyBorder="1"/>
    <xf numFmtId="164" fontId="0" fillId="0" borderId="13" xfId="0" applyNumberFormat="1" applyBorder="1" applyAlignment="1">
      <alignment horizontal="right"/>
    </xf>
    <xf numFmtId="0" fontId="0" fillId="0" borderId="13" xfId="0" applyBorder="1"/>
    <xf numFmtId="0" fontId="6" fillId="0" borderId="4" xfId="0" applyFont="1" applyBorder="1" applyAlignment="1">
      <alignment horizontal="center"/>
    </xf>
    <xf numFmtId="0" fontId="2" fillId="0" borderId="14" xfId="0" applyFont="1" applyBorder="1"/>
    <xf numFmtId="164" fontId="0" fillId="0" borderId="15" xfId="0" applyNumberFormat="1" applyBorder="1"/>
    <xf numFmtId="164" fontId="5" fillId="0" borderId="2" xfId="0" applyNumberFormat="1" applyFont="1" applyBorder="1"/>
    <xf numFmtId="164" fontId="7" fillId="0" borderId="13" xfId="0" applyNumberFormat="1" applyFont="1" applyBorder="1"/>
    <xf numFmtId="164" fontId="0" fillId="0" borderId="16" xfId="0" applyNumberFormat="1" applyBorder="1"/>
    <xf numFmtId="164" fontId="8" fillId="0" borderId="15" xfId="0" applyNumberFormat="1" applyFont="1" applyBorder="1"/>
    <xf numFmtId="8" fontId="0" fillId="0" borderId="0" xfId="0" applyNumberFormat="1"/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9EFF2-5E64-470D-9D46-BE0FA8E557B3}">
  <dimension ref="A1:G15"/>
  <sheetViews>
    <sheetView tabSelected="1" view="pageLayout" topLeftCell="B1" zoomScaleNormal="100" workbookViewId="0">
      <selection activeCell="J19" sqref="J19"/>
    </sheetView>
  </sheetViews>
  <sheetFormatPr defaultRowHeight="15" x14ac:dyDescent="0.25"/>
  <cols>
    <col min="1" max="1" width="1.42578125" hidden="1" customWidth="1"/>
    <col min="2" max="2" width="24.42578125" customWidth="1"/>
    <col min="3" max="3" width="12" customWidth="1"/>
    <col min="4" max="4" width="14.7109375" customWidth="1"/>
    <col min="5" max="5" width="19.140625" customWidth="1"/>
    <col min="6" max="6" width="18.7109375" customWidth="1"/>
    <col min="7" max="7" width="15.5703125" customWidth="1"/>
  </cols>
  <sheetData>
    <row r="1" spans="2:7" ht="26.25" x14ac:dyDescent="0.4">
      <c r="B1" s="1" t="s">
        <v>0</v>
      </c>
      <c r="C1" s="2"/>
      <c r="D1" s="2"/>
      <c r="E1" s="2"/>
      <c r="F1" s="29"/>
    </row>
    <row r="2" spans="2:7" ht="15.75" thickBot="1" x14ac:dyDescent="0.3">
      <c r="B2" s="27" t="s">
        <v>1</v>
      </c>
      <c r="C2" s="28"/>
      <c r="D2" s="32" t="s">
        <v>15</v>
      </c>
      <c r="E2" s="28"/>
      <c r="F2" s="28"/>
    </row>
    <row r="3" spans="2:7" ht="17.25" thickTop="1" thickBot="1" x14ac:dyDescent="0.3">
      <c r="B3" s="26" t="s">
        <v>14</v>
      </c>
      <c r="C3" s="4"/>
      <c r="D3" s="31"/>
      <c r="E3" s="31"/>
      <c r="F3" s="6"/>
    </row>
    <row r="4" spans="2:7" ht="15.75" thickBot="1" x14ac:dyDescent="0.3">
      <c r="B4" s="7" t="s">
        <v>2</v>
      </c>
      <c r="C4" s="8" t="s">
        <v>3</v>
      </c>
      <c r="D4" s="9" t="s">
        <v>4</v>
      </c>
      <c r="E4" s="9" t="s">
        <v>5</v>
      </c>
      <c r="F4" s="10" t="s">
        <v>6</v>
      </c>
    </row>
    <row r="5" spans="2:7" ht="15.75" thickBot="1" x14ac:dyDescent="0.3">
      <c r="B5" s="11" t="s">
        <v>17</v>
      </c>
      <c r="C5" s="12">
        <v>1697</v>
      </c>
      <c r="D5" s="13">
        <f>1697*1.0775</f>
        <v>1828.5174999999999</v>
      </c>
      <c r="E5" s="13">
        <f>C5*0.95</f>
        <v>1612.1499999999999</v>
      </c>
      <c r="F5" s="12">
        <f>C5*0.95*1.0775</f>
        <v>1737.0916249999998</v>
      </c>
      <c r="G5" s="14"/>
    </row>
    <row r="6" spans="2:7" ht="15.75" thickBot="1" x14ac:dyDescent="0.3">
      <c r="B6" s="15" t="s">
        <v>7</v>
      </c>
      <c r="C6" s="12">
        <v>935</v>
      </c>
      <c r="D6" s="13">
        <f>935*1.0775</f>
        <v>1007.4624999999999</v>
      </c>
      <c r="E6" s="13">
        <f>C6*0.95</f>
        <v>888.25</v>
      </c>
      <c r="F6" s="12">
        <f>C6*0.95*1.0775</f>
        <v>957.0893749999999</v>
      </c>
    </row>
    <row r="7" spans="2:7" ht="15.75" thickBot="1" x14ac:dyDescent="0.3">
      <c r="B7" s="16" t="s">
        <v>8</v>
      </c>
      <c r="C7" s="12">
        <v>506.39</v>
      </c>
      <c r="D7" s="13">
        <f>506.39*1.0775</f>
        <v>545.63522499999999</v>
      </c>
      <c r="E7" s="13">
        <f>C7*0.95</f>
        <v>481.07049999999998</v>
      </c>
      <c r="F7" s="12">
        <f>C7*0.95*1.0775</f>
        <v>518.35346374999995</v>
      </c>
    </row>
    <row r="8" spans="2:7" ht="15.75" thickBot="1" x14ac:dyDescent="0.3">
      <c r="B8" s="11" t="s">
        <v>9</v>
      </c>
      <c r="C8" s="12">
        <v>181.91</v>
      </c>
      <c r="D8" s="13">
        <f>181.91*1.0775</f>
        <v>196.00802499999998</v>
      </c>
      <c r="E8" s="13">
        <f>C8*0.95</f>
        <v>172.81449999999998</v>
      </c>
      <c r="F8" s="12">
        <f>C8*0.95*1.0775</f>
        <v>186.20762374999995</v>
      </c>
    </row>
    <row r="9" spans="2:7" s="18" customFormat="1" ht="15.75" thickBot="1" x14ac:dyDescent="0.3">
      <c r="B9" s="19"/>
      <c r="C9" s="20"/>
      <c r="D9" s="21"/>
      <c r="E9" s="21"/>
      <c r="F9" s="22"/>
    </row>
    <row r="10" spans="2:7" ht="15.75" thickBot="1" x14ac:dyDescent="0.3">
      <c r="B10" s="11" t="s">
        <v>10</v>
      </c>
      <c r="C10" s="12">
        <f>1029*1.05</f>
        <v>1080.45</v>
      </c>
      <c r="D10" s="13">
        <f>1080.45*1.0775</f>
        <v>1164.1848749999999</v>
      </c>
      <c r="E10" s="13">
        <f>C10*0.95</f>
        <v>1026.4275</v>
      </c>
      <c r="F10" s="12">
        <f>C10*0.95*1.0775</f>
        <v>1105.9756312499999</v>
      </c>
    </row>
    <row r="11" spans="2:7" ht="15.75" thickBot="1" x14ac:dyDescent="0.3">
      <c r="B11" s="3" t="s">
        <v>11</v>
      </c>
      <c r="C11" s="5">
        <v>603.26</v>
      </c>
      <c r="D11" s="17">
        <f>603.26*1.0775</f>
        <v>650.01264999999989</v>
      </c>
      <c r="E11" s="17">
        <f>C11*0.95</f>
        <v>573.09699999999998</v>
      </c>
      <c r="F11" s="12">
        <f>C11*0.95*1.0775</f>
        <v>617.51201749999996</v>
      </c>
    </row>
    <row r="12" spans="2:7" ht="15.75" thickBot="1" x14ac:dyDescent="0.3">
      <c r="B12" s="11" t="s">
        <v>12</v>
      </c>
      <c r="C12" s="12">
        <f>315*1.05</f>
        <v>330.75</v>
      </c>
      <c r="D12" s="17">
        <f>330.75*1.0775</f>
        <v>356.38312499999995</v>
      </c>
      <c r="E12" s="17">
        <f>C12*0.95</f>
        <v>314.21249999999998</v>
      </c>
      <c r="F12" s="12">
        <f>C12*0.95*1.0775</f>
        <v>338.56396874999996</v>
      </c>
    </row>
    <row r="13" spans="2:7" ht="16.5" thickBot="1" x14ac:dyDescent="0.3">
      <c r="B13" s="25" t="s">
        <v>13</v>
      </c>
      <c r="C13" s="23">
        <f>115*1.05</f>
        <v>120.75</v>
      </c>
      <c r="D13" s="24">
        <f>120.75*1.0775</f>
        <v>130.108125</v>
      </c>
      <c r="E13" s="24">
        <f>C13*0.95</f>
        <v>114.71249999999999</v>
      </c>
      <c r="F13" s="30">
        <f>C13*0.95*1.0775</f>
        <v>123.60271874999998</v>
      </c>
    </row>
    <row r="14" spans="2:7" ht="15.75" thickTop="1" x14ac:dyDescent="0.25"/>
    <row r="15" spans="2:7" x14ac:dyDescent="0.25">
      <c r="B15" t="s">
        <v>16</v>
      </c>
      <c r="C15" s="33">
        <v>395</v>
      </c>
      <c r="D15" s="33">
        <v>426.85</v>
      </c>
      <c r="E15" s="33">
        <v>375.25</v>
      </c>
      <c r="F15" s="33">
        <v>405.49</v>
      </c>
    </row>
  </sheetData>
  <conditionalFormatting sqref="G10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{D528C00A-C826-4BBF-B479-5870DF34858E}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528C00A-C826-4BBF-B479-5870DF34858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G10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Motsinger</dc:creator>
  <cp:lastModifiedBy>Dane Vaughn</cp:lastModifiedBy>
  <dcterms:created xsi:type="dcterms:W3CDTF">2023-04-04T18:06:21Z</dcterms:created>
  <dcterms:modified xsi:type="dcterms:W3CDTF">2023-12-28T22:01:41Z</dcterms:modified>
</cp:coreProperties>
</file>